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6. TRIBUTANDO COM A JOY\Produtos\EVENTOS PRESENCIAIS\ORQUESTRADO NA ESTRADA - Evento Regional\ORQUESTRADO DAY - Edição São Paulo\Materiais\"/>
    </mc:Choice>
  </mc:AlternateContent>
  <xr:revisionPtr revIDLastSave="0" documentId="13_ncr:1_{169DB126-5FF7-48B7-8D36-F3A33D230D6E}" xr6:coauthVersionLast="46" xr6:coauthVersionMax="46" xr10:uidLastSave="{00000000-0000-0000-0000-000000000000}"/>
  <bookViews>
    <workbookView xWindow="28680" yWindow="-120" windowWidth="29040" windowHeight="15840" xr2:uid="{427F2F4C-4E37-4853-8A38-B7F2E9F40095}"/>
  </bookViews>
  <sheets>
    <sheet name="Preço_Margem (por dentro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I15" i="1"/>
  <c r="D13" i="1" l="1"/>
  <c r="I13" i="1" l="1"/>
  <c r="I17" i="1" l="1"/>
  <c r="I16" i="1"/>
  <c r="I18" i="1" l="1"/>
  <c r="I20" i="1" l="1"/>
  <c r="D16" i="1" l="1"/>
  <c r="D17" i="1" s="1"/>
  <c r="D18" i="1" l="1"/>
  <c r="D20" i="1" s="1"/>
</calcChain>
</file>

<file path=xl/sharedStrings.xml><?xml version="1.0" encoding="utf-8"?>
<sst xmlns="http://schemas.openxmlformats.org/spreadsheetml/2006/main" count="24" uniqueCount="18">
  <si>
    <t>Desp. Fixas</t>
  </si>
  <si>
    <t>Desp. Variáveis (Tributos)</t>
  </si>
  <si>
    <t>Margem de Lucro</t>
  </si>
  <si>
    <t>MARKUP</t>
  </si>
  <si>
    <t>MARKUP = 1/(1 - (% Desp. Fixas + % Desp. Variáveis Tributos + % Margem de Lucro))</t>
  </si>
  <si>
    <t>Preço de Compra</t>
  </si>
  <si>
    <t>(=) Custo</t>
  </si>
  <si>
    <t>(-) ICMS</t>
  </si>
  <si>
    <t>(-) PIS/COFINS</t>
  </si>
  <si>
    <t>(-) CBS</t>
  </si>
  <si>
    <t>Receita Bruta (Preço de Venda)</t>
  </si>
  <si>
    <t xml:space="preserve">(-) IBS </t>
  </si>
  <si>
    <t>Fornecedor: Atacadista - SP - Não Optante Pelo SN</t>
  </si>
  <si>
    <t>Cliente: Varejista - SP - Não Optante pelo SN - Revenda</t>
  </si>
  <si>
    <t>ANO 2033</t>
  </si>
  <si>
    <t>ANO 2026</t>
  </si>
  <si>
    <t>Impactos na Formação de Preço</t>
  </si>
  <si>
    <t>Desp. Variáveis / Tributos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</si>
</sst>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 style="medium">
        <color indexed="64"/>
      </top>
      <bottom/>
      <diagonal/>
    </border>
    <border>
      <left/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/>
      <top/>
      <bottom style="medium">
        <color indexed="64"/>
      </bottom>
      <diagonal/>
    </border>
    <border>
      <left/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43" fontId="0" fillId="0" borderId="0" xfId="1" applyFont="1"/>
    <xf numFmtId="10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2" fillId="2" borderId="0" xfId="0" applyFont="1" applyFill="1"/>
    <xf numFmtId="43" fontId="2" fillId="2" borderId="0" xfId="1" applyFont="1" applyFill="1"/>
    <xf numFmtId="0" fontId="4" fillId="3" borderId="0" xfId="0" applyFont="1" applyFill="1"/>
    <xf numFmtId="0" fontId="6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43" fontId="4" fillId="3" borderId="0" xfId="1" applyFont="1" applyFill="1"/>
    <xf numFmtId="0" fontId="7" fillId="3" borderId="0" xfId="0" applyFont="1" applyFill="1"/>
    <xf numFmtId="0" fontId="7" fillId="0" borderId="0" xfId="0" applyFont="1"/>
    <xf numFmtId="0" fontId="3" fillId="4" borderId="0" xfId="0" applyFont="1" applyFill="1"/>
    <xf numFmtId="10" fontId="3" fillId="4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43" fontId="3" fillId="0" borderId="0" xfId="1" applyFont="1"/>
    <xf numFmtId="0" fontId="8" fillId="2" borderId="0" xfId="0" applyFont="1" applyFill="1" applyAlignment="1">
      <alignment horizontal="center" vertical="center" wrapText="1"/>
    </xf>
    <xf numFmtId="164" fontId="0" fillId="0" borderId="0" xfId="0" applyNumberFormat="1"/>
    <xf numFmtId="43" fontId="2" fillId="2" borderId="0" xfId="1" applyNumberFormat="1" applyFon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662940</xdr:colOff>
      <xdr:row>0</xdr:row>
      <xdr:rowOff>83821</xdr:rowOff>
    </xdr:from>
    <xdr:to>
      <xdr:col>2</xdr:col>
      <xdr:colOff>320040</xdr:colOff>
      <xdr:row>3</xdr:row>
      <xdr:rowOff>17767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AA15A8-CC8B-4CF8-A33B-5BE3F3CF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3821"/>
          <a:ext cx="1645920" cy="459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7BAA-2791-4835-A752-8A7C2B9D1F19}">
  <dimension ref="A1:I25"/>
  <sheetViews>
    <sheetView showGridLines="0" tabSelected="1" topLeftCell="A4" zoomScale="120" zoomScaleNormal="120" workbookViewId="0">
      <selection activeCell="I15" sqref="I15"/>
    </sheetView>
  </sheetViews>
  <sheetFormatPr defaultRowHeight="14.4" x14ac:dyDescent="0.3"/>
  <cols>
    <col min="1" max="1" width="0.88671875" customWidth="1"/>
    <col min="2" max="2" width="28.77734375" customWidth="1"/>
    <col min="3" max="3" width="7.5546875" customWidth="1"/>
    <col min="4" max="4" width="12.5546875" customWidth="1"/>
    <col min="5" max="5" width="1.6640625" customWidth="1"/>
    <col min="6" max="6" width="1" customWidth="1"/>
    <col min="7" max="7" width="27.5546875" bestFit="1" customWidth="1"/>
    <col min="9" max="9" width="11.88671875" customWidth="1"/>
  </cols>
  <sheetData>
    <row r="1" spans="1:9" ht="3.6" customHeight="1" thickBot="1" x14ac:dyDescent="0.35"/>
    <row r="2" spans="1:9" ht="25.2" customHeight="1" thickTop="1" x14ac:dyDescent="0.3">
      <c r="B2" s="10"/>
      <c r="C2" s="11"/>
      <c r="D2" s="12"/>
      <c r="F2" s="33" t="s">
        <v>16</v>
      </c>
      <c r="G2" s="33"/>
      <c r="H2" s="33"/>
      <c r="I2" s="33"/>
    </row>
    <row r="3" spans="1:9" ht="8.4" customHeight="1" thickBot="1" x14ac:dyDescent="0.35">
      <c r="B3" s="13"/>
      <c r="D3" s="14"/>
      <c r="F3" s="33"/>
      <c r="G3" s="33"/>
      <c r="H3" s="33"/>
      <c r="I3" s="33"/>
    </row>
    <row r="4" spans="1:9" ht="14.4" customHeight="1" x14ac:dyDescent="0.3">
      <c r="B4" s="26" t="s">
        <v>4</v>
      </c>
      <c r="C4" s="27"/>
      <c r="D4" s="28"/>
      <c r="F4" s="33"/>
      <c r="G4" s="33"/>
      <c r="H4" s="33"/>
      <c r="I4" s="33"/>
    </row>
    <row r="5" spans="1:9" ht="15" customHeight="1" thickBot="1" x14ac:dyDescent="0.35">
      <c r="B5" s="29"/>
      <c r="C5" s="30"/>
      <c r="D5" s="31"/>
      <c r="F5" s="33"/>
      <c r="G5" s="33"/>
      <c r="H5" s="33"/>
      <c r="I5" s="33"/>
    </row>
    <row r="6" spans="1:9" ht="14.4" customHeight="1" x14ac:dyDescent="0.3">
      <c r="B6" s="15" t="s">
        <v>12</v>
      </c>
      <c r="C6" s="9"/>
      <c r="D6" s="16"/>
      <c r="F6" s="33"/>
      <c r="G6" s="33"/>
      <c r="H6" s="33"/>
      <c r="I6" s="33"/>
    </row>
    <row r="7" spans="1:9" ht="15" customHeight="1" thickBot="1" x14ac:dyDescent="0.35">
      <c r="B7" s="17" t="s">
        <v>13</v>
      </c>
      <c r="C7" s="18"/>
      <c r="D7" s="19"/>
      <c r="F7" s="33"/>
      <c r="G7" s="33"/>
      <c r="H7" s="33"/>
      <c r="I7" s="33"/>
    </row>
    <row r="8" spans="1:9" ht="7.8" customHeight="1" thickTop="1" x14ac:dyDescent="0.3"/>
    <row r="9" spans="1:9" ht="21" x14ac:dyDescent="0.4">
      <c r="B9" s="25" t="s">
        <v>15</v>
      </c>
      <c r="C9" s="25"/>
      <c r="D9" s="25"/>
      <c r="E9" s="5"/>
      <c r="G9" s="25" t="s">
        <v>14</v>
      </c>
      <c r="H9" s="25"/>
      <c r="I9" s="25"/>
    </row>
    <row r="10" spans="1:9" ht="13.8" customHeight="1" x14ac:dyDescent="0.3">
      <c r="B10" t="s">
        <v>0</v>
      </c>
      <c r="D10" s="1">
        <v>0.12</v>
      </c>
      <c r="G10" t="s">
        <v>0</v>
      </c>
      <c r="I10" s="1">
        <v>0.12</v>
      </c>
    </row>
    <row r="11" spans="1:9" s="5" customFormat="1" x14ac:dyDescent="0.3">
      <c r="A11" s="23"/>
      <c r="B11" s="23" t="s">
        <v>17</v>
      </c>
      <c r="C11" s="23"/>
      <c r="D11" s="24">
        <f>27.25%+5%</f>
        <v>0.32250000000000001</v>
      </c>
      <c r="E11" s="23"/>
      <c r="F11" s="23"/>
      <c r="G11" s="23" t="s">
        <v>1</v>
      </c>
      <c r="H11" s="23"/>
      <c r="I11" s="24">
        <v>0.05</v>
      </c>
    </row>
    <row r="12" spans="1:9" ht="13.8" customHeight="1" x14ac:dyDescent="0.3">
      <c r="B12" t="s">
        <v>2</v>
      </c>
      <c r="D12" s="1">
        <v>0.2</v>
      </c>
      <c r="G12" t="s">
        <v>2</v>
      </c>
      <c r="I12" s="1">
        <v>0.2</v>
      </c>
    </row>
    <row r="13" spans="1:9" x14ac:dyDescent="0.3">
      <c r="B13" s="6" t="s">
        <v>3</v>
      </c>
      <c r="C13" s="6"/>
      <c r="D13" s="35">
        <f>1/(1-(D10+D11+D12))</f>
        <v>2.797202797202798</v>
      </c>
      <c r="G13" s="6" t="s">
        <v>3</v>
      </c>
      <c r="H13" s="6"/>
      <c r="I13" s="7">
        <f>1/(1-(I10+I11+I12))</f>
        <v>1.5873015873015872</v>
      </c>
    </row>
    <row r="15" spans="1:9" s="22" customFormat="1" x14ac:dyDescent="0.3">
      <c r="A15" s="21"/>
      <c r="B15" s="8" t="s">
        <v>5</v>
      </c>
      <c r="C15" s="8"/>
      <c r="D15" s="20">
        <v>380000</v>
      </c>
      <c r="E15" s="21"/>
      <c r="F15" s="21"/>
      <c r="G15" s="8" t="s">
        <v>5</v>
      </c>
      <c r="H15" s="8"/>
      <c r="I15" s="20">
        <f>D15</f>
        <v>380000</v>
      </c>
    </row>
    <row r="16" spans="1:9" x14ac:dyDescent="0.3">
      <c r="B16" t="s">
        <v>7</v>
      </c>
      <c r="C16" s="3">
        <v>0.18</v>
      </c>
      <c r="D16" s="2">
        <f>-D15*C16</f>
        <v>-68400</v>
      </c>
      <c r="G16" t="s">
        <v>11</v>
      </c>
      <c r="H16" s="4">
        <v>0.17949999999999999</v>
      </c>
      <c r="I16" s="2">
        <f>-I15*H16</f>
        <v>-68210</v>
      </c>
    </row>
    <row r="17" spans="2:9" x14ac:dyDescent="0.3">
      <c r="B17" t="s">
        <v>8</v>
      </c>
      <c r="C17" s="3">
        <v>9.2499999999999999E-2</v>
      </c>
      <c r="D17" s="2">
        <f>-(D15+D16)*C17</f>
        <v>-28823</v>
      </c>
      <c r="G17" t="s">
        <v>9</v>
      </c>
      <c r="H17" s="3">
        <v>9.2999999999999999E-2</v>
      </c>
      <c r="I17" s="2">
        <f>-I15*H17</f>
        <v>-35340</v>
      </c>
    </row>
    <row r="18" spans="2:9" x14ac:dyDescent="0.3">
      <c r="B18" s="5" t="s">
        <v>6</v>
      </c>
      <c r="C18" s="5"/>
      <c r="D18" s="32">
        <f>SUM(D15:D17)</f>
        <v>282777</v>
      </c>
      <c r="E18" s="5"/>
      <c r="F18" s="5"/>
      <c r="G18" s="5" t="s">
        <v>6</v>
      </c>
      <c r="H18" s="5"/>
      <c r="I18" s="32">
        <f>SUM(I15:I17)</f>
        <v>276450</v>
      </c>
    </row>
    <row r="20" spans="2:9" x14ac:dyDescent="0.3">
      <c r="B20" s="6" t="s">
        <v>10</v>
      </c>
      <c r="C20" s="6"/>
      <c r="D20" s="7">
        <f>D18*D13</f>
        <v>790984.61538461561</v>
      </c>
      <c r="G20" s="6" t="s">
        <v>10</v>
      </c>
      <c r="H20" s="6"/>
      <c r="I20" s="7">
        <f>I18*I13</f>
        <v>438809.52380952379</v>
      </c>
    </row>
    <row r="25" spans="2:9" x14ac:dyDescent="0.3">
      <c r="H25" s="34"/>
    </row>
  </sheetData>
  <mergeCells count="4">
    <mergeCell ref="G9:I9"/>
    <mergeCell ref="B4:D5"/>
    <mergeCell ref="B9:D9"/>
    <mergeCell ref="F2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Preço_Margem (por dentro)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Rocha</dc:creator>
  <cp:lastModifiedBy>Joyce Rocha</cp:lastModifiedBy>
  <dcterms:created xsi:type="dcterms:W3CDTF">2025-04-09T17:46:18Z</dcterms:created>
  <dcterms:modified xsi:type="dcterms:W3CDTF">2026-05-08T00:31:07Z</dcterms:modified>
</cp:coreProperties>
</file>